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business office\Desktop\IW Contract Info\2023 CBA\to the contractors\"/>
    </mc:Choice>
  </mc:AlternateContent>
  <xr:revisionPtr revIDLastSave="0" documentId="13_ncr:1_{27288995-A945-48D0-B40C-5ECBD05FB04E}" xr6:coauthVersionLast="47" xr6:coauthVersionMax="47" xr10:uidLastSave="{00000000-0000-0000-0000-000000000000}"/>
  <bookViews>
    <workbookView xWindow="-28920" yWindow="-120" windowWidth="28110" windowHeight="164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J23" i="1" s="1"/>
  <c r="J27" i="1" s="1"/>
  <c r="I20" i="1"/>
  <c r="I23" i="1" s="1"/>
  <c r="I27" i="1" s="1"/>
  <c r="H20" i="1"/>
  <c r="H23" i="1" s="1"/>
  <c r="E20" i="1"/>
  <c r="E23" i="1" s="1"/>
  <c r="E27" i="1" s="1"/>
  <c r="D20" i="1"/>
  <c r="D23" i="1" s="1"/>
  <c r="D27" i="1" s="1"/>
  <c r="C20" i="1"/>
  <c r="C23" i="1" s="1"/>
  <c r="I18" i="1"/>
  <c r="H18" i="1"/>
  <c r="F18" i="1"/>
  <c r="L18" i="1" s="1"/>
  <c r="L17" i="1"/>
  <c r="J17" i="1"/>
  <c r="H17" i="1"/>
  <c r="I17" i="1" s="1"/>
  <c r="F17" i="1"/>
  <c r="K17" i="1" s="1"/>
  <c r="H16" i="1"/>
  <c r="I16" i="1" s="1"/>
  <c r="F16" i="1"/>
  <c r="J16" i="1" s="1"/>
  <c r="H15" i="1"/>
  <c r="I15" i="1" s="1"/>
  <c r="F15" i="1"/>
  <c r="M15" i="1" s="1"/>
  <c r="H14" i="1"/>
  <c r="I14" i="1" s="1"/>
  <c r="F14" i="1"/>
  <c r="L14" i="1" s="1"/>
  <c r="J13" i="1"/>
  <c r="H13" i="1"/>
  <c r="I13" i="1" s="1"/>
  <c r="F13" i="1"/>
  <c r="K13" i="1" s="1"/>
  <c r="H12" i="1"/>
  <c r="I12" i="1" s="1"/>
  <c r="F12" i="1"/>
  <c r="J12" i="1" s="1"/>
  <c r="J11" i="1"/>
  <c r="H11" i="1"/>
  <c r="I11" i="1" s="1"/>
  <c r="F11" i="1"/>
  <c r="M11" i="1" s="1"/>
  <c r="H10" i="1"/>
  <c r="I10" i="1" s="1"/>
  <c r="F10" i="1"/>
  <c r="L10" i="1" s="1"/>
  <c r="M10" i="1" l="1"/>
  <c r="L13" i="1"/>
  <c r="M17" i="1"/>
  <c r="J18" i="1"/>
  <c r="M13" i="1"/>
  <c r="J14" i="1"/>
  <c r="J15" i="1"/>
  <c r="M18" i="1"/>
  <c r="J10" i="1"/>
  <c r="M14" i="1"/>
  <c r="C35" i="1"/>
  <c r="H27" i="1"/>
  <c r="D35" i="1" s="1"/>
  <c r="C37" i="1"/>
  <c r="D37" i="1" s="1"/>
  <c r="C36" i="1"/>
  <c r="D36" i="1" s="1"/>
  <c r="C34" i="1"/>
  <c r="D34" i="1" s="1"/>
  <c r="C33" i="1"/>
  <c r="D33" i="1" s="1"/>
  <c r="F42" i="1" s="1"/>
  <c r="C32" i="1"/>
  <c r="C31" i="1"/>
  <c r="G37" i="1"/>
  <c r="H37" i="1" s="1"/>
  <c r="G36" i="1"/>
  <c r="H36" i="1" s="1"/>
  <c r="G34" i="1"/>
  <c r="H34" i="1" s="1"/>
  <c r="G33" i="1"/>
  <c r="H33" i="1" s="1"/>
  <c r="G32" i="1"/>
  <c r="H32" i="1" s="1"/>
  <c r="G31" i="1"/>
  <c r="H31" i="1" s="1"/>
  <c r="C27" i="1"/>
  <c r="K12" i="1"/>
  <c r="K16" i="1"/>
  <c r="K11" i="1"/>
  <c r="L12" i="1"/>
  <c r="K15" i="1"/>
  <c r="L16" i="1"/>
  <c r="G35" i="1"/>
  <c r="H35" i="1" s="1"/>
  <c r="K10" i="1"/>
  <c r="L11" i="1"/>
  <c r="M12" i="1"/>
  <c r="K14" i="1"/>
  <c r="L15" i="1"/>
  <c r="M16" i="1"/>
  <c r="K18" i="1"/>
  <c r="F40" i="1" l="1"/>
  <c r="F41" i="1"/>
  <c r="D31" i="1"/>
  <c r="H38" i="1" s="1"/>
  <c r="F43" i="1"/>
  <c r="D32" i="1"/>
</calcChain>
</file>

<file path=xl/sharedStrings.xml><?xml version="1.0" encoding="utf-8"?>
<sst xmlns="http://schemas.openxmlformats.org/spreadsheetml/2006/main" count="88" uniqueCount="77">
  <si>
    <t xml:space="preserve">        Iron Workers Local 498 EAST ZONE</t>
  </si>
  <si>
    <t>Contractor Name:</t>
  </si>
  <si>
    <t>Contribution Period</t>
  </si>
  <si>
    <t xml:space="preserve">          Trust &amp;  MiscellaneousReporting Form</t>
  </si>
  <si>
    <t>Address:</t>
  </si>
  <si>
    <t xml:space="preserve">                  (Please see page 2 of the Wage &amp; Benefit letter for additional </t>
  </si>
  <si>
    <t>Contractor #</t>
  </si>
  <si>
    <t xml:space="preserve">                  information and remittance instructions.)</t>
  </si>
  <si>
    <t>Phone:</t>
  </si>
  <si>
    <t>6/1/24-5/31/25</t>
  </si>
  <si>
    <t>Actual Hours Worked</t>
  </si>
  <si>
    <t>Wage Information</t>
  </si>
  <si>
    <t>Payroll</t>
  </si>
  <si>
    <t>Deductions</t>
  </si>
  <si>
    <t>Social Security No.</t>
  </si>
  <si>
    <t>Employee’s Name</t>
  </si>
  <si>
    <t>Straight Time</t>
  </si>
  <si>
    <t>Time &amp;1/2</t>
  </si>
  <si>
    <t>Dbl Time</t>
  </si>
  <si>
    <t>Total</t>
  </si>
  <si>
    <t xml:space="preserve">Hourly </t>
  </si>
  <si>
    <t xml:space="preserve">Gross </t>
  </si>
  <si>
    <r>
      <t xml:space="preserve">Working Assmnts – 4% </t>
    </r>
    <r>
      <rPr>
        <sz val="7"/>
        <rFont val="Times New Roman"/>
        <family val="1"/>
      </rPr>
      <t>of gross wages</t>
    </r>
  </si>
  <si>
    <t>Defense</t>
  </si>
  <si>
    <t>Bldg. Trds Dues</t>
  </si>
  <si>
    <t>IW #498</t>
  </si>
  <si>
    <t>IW #$98</t>
  </si>
  <si>
    <t>Hours</t>
  </si>
  <si>
    <t>Rate</t>
  </si>
  <si>
    <t>Wages</t>
  </si>
  <si>
    <t>Fund</t>
  </si>
  <si>
    <t>$0.08/hr.</t>
  </si>
  <si>
    <t>PAC Fund</t>
  </si>
  <si>
    <t>Bldg. Fund</t>
  </si>
  <si>
    <t>$1.50/hr.</t>
  </si>
  <si>
    <t>$0.30/hr.</t>
  </si>
  <si>
    <t>$0.15/hr.</t>
  </si>
  <si>
    <r>
      <rPr>
        <b/>
        <sz val="8"/>
        <rFont val="Times New Roman"/>
        <family val="1"/>
      </rPr>
      <t>IW #498 Pension calculations</t>
    </r>
    <r>
      <rPr>
        <b/>
        <sz val="10"/>
        <rFont val="Times New Roman"/>
        <family val="1"/>
      </rPr>
      <t xml:space="preserve"> </t>
    </r>
    <r>
      <rPr>
        <b/>
        <sz val="8"/>
        <rFont val="Times New Roman"/>
        <family val="1"/>
      </rPr>
      <t>( I.W. Local 498 Pension Fund, 625 Enterprise Dr. Oak Brook IL 60523)</t>
    </r>
  </si>
  <si>
    <t>IW #498 Defined Contribution calculations (remit to Mid-America SMA)</t>
  </si>
  <si>
    <r>
      <t>Note:</t>
    </r>
    <r>
      <rPr>
        <sz val="12"/>
        <rFont val="Times New Roman"/>
        <family val="1"/>
      </rPr>
      <t xml:space="preserve"> </t>
    </r>
    <r>
      <rPr>
        <sz val="8"/>
        <rFont val="Times New Roman"/>
        <family val="1"/>
      </rPr>
      <t xml:space="preserve">Send copies of this </t>
    </r>
  </si>
  <si>
    <t>Add Totals</t>
  </si>
  <si>
    <t>form with separate</t>
  </si>
  <si>
    <t>checks to the addresses as listed on the reverse side of this form.</t>
  </si>
  <si>
    <t>Totals from other pages if necessary</t>
  </si>
  <si>
    <t>Totals from other pages</t>
  </si>
  <si>
    <t>Grand Totals</t>
  </si>
  <si>
    <t>#498 Pension - Rate</t>
  </si>
  <si>
    <t>To avoid penalty,remit promptly.</t>
  </si>
  <si>
    <t>#498 Pension – Dollar Amount</t>
  </si>
  <si>
    <t>Benefits/Deductions - Remittance Summary</t>
  </si>
  <si>
    <t>Dollars</t>
  </si>
  <si>
    <t>Signed:</t>
  </si>
  <si>
    <t>#498 Pension-Hrs. Paid</t>
  </si>
  <si>
    <t>See Above</t>
  </si>
  <si>
    <t>Project First Rate</t>
  </si>
  <si>
    <t>TRI-STATES H&amp;W (REMIT ON SEPARATE FORM)</t>
  </si>
  <si>
    <t>13.21-SEPARATE FORM</t>
  </si>
  <si>
    <t>NIBC-IAP</t>
  </si>
  <si>
    <t>Title:</t>
  </si>
  <si>
    <t>Mid-America Pension</t>
  </si>
  <si>
    <t>Defense Fund</t>
  </si>
  <si>
    <t>Date:</t>
  </si>
  <si>
    <t>Mid-America SMA</t>
  </si>
  <si>
    <t xml:space="preserve">Bldg. Trades Check-off </t>
  </si>
  <si>
    <t>Mid-America SMA-IW #498 DC (Hrs. Paid)</t>
  </si>
  <si>
    <t>Working Assessments</t>
  </si>
  <si>
    <t>4% of gross wages</t>
  </si>
  <si>
    <t>IW 498 Apprenticeship</t>
  </si>
  <si>
    <t>IW #498 PAC</t>
  </si>
  <si>
    <t>IMPACT</t>
  </si>
  <si>
    <t>IW #498 Bldg. Fund</t>
  </si>
  <si>
    <t>Health &amp; Welfare contributions beginning 1/1/16 must be remitted on a separate Tri-States H&amp;W remittance form.</t>
  </si>
  <si>
    <t>Total of all benefits/deductions</t>
  </si>
  <si>
    <t xml:space="preserve">Remit (1) check to IW Local 498 in the amount of </t>
  </si>
  <si>
    <t xml:space="preserve">Remit (1) check to IW 498 Pension  in the amount of </t>
  </si>
  <si>
    <t xml:space="preserve">Remit (1) check to Mid-America Pension in the amount of </t>
  </si>
  <si>
    <t xml:space="preserve">Remit (1) check along with  Tri-States form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</si>
</sst>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[&lt;=9999999]###\-####;\(###\)\ ###\-####"/>
    <numFmt numFmtId="166" formatCode="000\-00\-0000"/>
    <numFmt numFmtId="167" formatCode="_(* #,##0.0_);_(* \(#,##0.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7030A0"/>
      <name val="Bahnschrift"/>
      <family val="2"/>
    </font>
    <font>
      <sz val="18"/>
      <color rgb="FF7030A0"/>
      <name val="Bahnschrift"/>
      <family val="2"/>
    </font>
    <font>
      <sz val="18"/>
      <name val="Arial"/>
      <family val="2"/>
    </font>
    <font>
      <b/>
      <sz val="12"/>
      <name val="Times New Roman"/>
      <family val="1"/>
    </font>
    <font>
      <b/>
      <sz val="10"/>
      <name val="Arial"/>
      <family val="2"/>
    </font>
    <font>
      <b/>
      <sz val="12"/>
      <name val="Lucida Calligraphy"/>
      <family val="4"/>
    </font>
    <font>
      <b/>
      <sz val="10"/>
      <name val="Times New Roman"/>
      <family val="1"/>
    </font>
    <font>
      <sz val="10"/>
      <name val="Arial"/>
      <family val="2"/>
    </font>
    <font>
      <b/>
      <sz val="16"/>
      <color rgb="FF7030A0"/>
      <name val="Bahnschrift"/>
      <family val="2"/>
    </font>
    <font>
      <sz val="16"/>
      <color rgb="FF7030A0"/>
      <name val="Bahnschrift"/>
      <family val="2"/>
    </font>
    <font>
      <sz val="16"/>
      <name val="Arial"/>
      <family val="2"/>
    </font>
    <font>
      <sz val="16"/>
      <name val="Baskerville Old Face"/>
      <family val="1"/>
    </font>
    <font>
      <b/>
      <sz val="12"/>
      <color rgb="FF00B050"/>
      <name val="Times New Roman"/>
      <family val="1"/>
    </font>
    <font>
      <sz val="11"/>
      <color rgb="FF00B050"/>
      <name val="Calibri"/>
      <family val="2"/>
      <scheme val="minor"/>
    </font>
    <font>
      <sz val="12"/>
      <name val="Times New Roman"/>
      <family val="1"/>
    </font>
    <font>
      <b/>
      <sz val="9"/>
      <name val="Times New Roman"/>
      <family val="1"/>
    </font>
    <font>
      <b/>
      <sz val="9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16"/>
      <color rgb="FF7030A0"/>
      <name val="Cooper Black"/>
      <family val="1"/>
    </font>
    <font>
      <sz val="9"/>
      <name val="Times New Roman"/>
      <family val="1"/>
    </font>
    <font>
      <b/>
      <sz val="11"/>
      <name val="Arial"/>
      <family val="2"/>
    </font>
    <font>
      <b/>
      <sz val="6"/>
      <name val="Times New Roman"/>
      <family val="1"/>
    </font>
    <font>
      <sz val="9"/>
      <color theme="1"/>
      <name val="Times New Roman"/>
      <family val="1"/>
    </font>
    <font>
      <sz val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rgb="FFE2CFF1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CEEFFE"/>
        <bgColor indexed="64"/>
      </patternFill>
    </fill>
    <fill>
      <patternFill patternType="solid">
        <fgColor rgb="FFC1FCAA"/>
        <bgColor rgb="FF000000"/>
      </patternFill>
    </fill>
    <fill>
      <patternFill patternType="solid">
        <fgColor rgb="FFCEEFFE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C1FCAA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175">
    <xf numFmtId="0" fontId="0" fillId="0" borderId="0" xfId="0"/>
    <xf numFmtId="0" fontId="2" fillId="0" borderId="0" xfId="0" applyFont="1"/>
    <xf numFmtId="0" fontId="3" fillId="0" borderId="0" xfId="0" applyFont="1"/>
    <xf numFmtId="44" fontId="3" fillId="0" borderId="0" xfId="2" applyFont="1"/>
    <xf numFmtId="44" fontId="4" fillId="0" borderId="0" xfId="2" applyFont="1"/>
    <xf numFmtId="44" fontId="1" fillId="0" borderId="0" xfId="2"/>
    <xf numFmtId="0" fontId="5" fillId="0" borderId="1" xfId="0" applyFont="1" applyBorder="1"/>
    <xf numFmtId="0" fontId="6" fillId="0" borderId="2" xfId="0" applyFont="1" applyBorder="1"/>
    <xf numFmtId="0" fontId="0" fillId="0" borderId="3" xfId="0" applyBorder="1"/>
    <xf numFmtId="0" fontId="7" fillId="0" borderId="0" xfId="0" applyFont="1"/>
    <xf numFmtId="0" fontId="8" fillId="0" borderId="1" xfId="0" applyFont="1" applyBorder="1" applyAlignment="1">
      <alignment wrapText="1"/>
    </xf>
    <xf numFmtId="164" fontId="9" fillId="0" borderId="1" xfId="0" quotePrefix="1" applyNumberFormat="1" applyFont="1" applyBorder="1"/>
    <xf numFmtId="0" fontId="10" fillId="0" borderId="0" xfId="0" applyFont="1"/>
    <xf numFmtId="0" fontId="11" fillId="0" borderId="0" xfId="0" applyFont="1"/>
    <xf numFmtId="44" fontId="11" fillId="0" borderId="0" xfId="2" applyFont="1"/>
    <xf numFmtId="44" fontId="12" fillId="0" borderId="0" xfId="2" applyFont="1"/>
    <xf numFmtId="0" fontId="5" fillId="0" borderId="4" xfId="0" applyFont="1" applyBorder="1"/>
    <xf numFmtId="0" fontId="0" fillId="0" borderId="5" xfId="0" applyBorder="1"/>
    <xf numFmtId="0" fontId="0" fillId="0" borderId="6" xfId="0" applyBorder="1"/>
    <xf numFmtId="0" fontId="8" fillId="0" borderId="0" xfId="0" applyFont="1"/>
    <xf numFmtId="44" fontId="8" fillId="0" borderId="0" xfId="2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3" fillId="0" borderId="0" xfId="0" applyFont="1"/>
    <xf numFmtId="0" fontId="8" fillId="0" borderId="1" xfId="0" applyFont="1" applyBorder="1"/>
    <xf numFmtId="0" fontId="0" fillId="0" borderId="1" xfId="0" applyBorder="1"/>
    <xf numFmtId="165" fontId="0" fillId="0" borderId="2" xfId="0" applyNumberFormat="1" applyBorder="1"/>
    <xf numFmtId="0" fontId="14" fillId="0" borderId="0" xfId="0" applyFont="1"/>
    <xf numFmtId="0" fontId="15" fillId="0" borderId="0" xfId="0" applyFont="1"/>
    <xf numFmtId="0" fontId="16" fillId="0" borderId="4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7" fillId="3" borderId="10" xfId="0" applyFont="1" applyFill="1" applyBorder="1" applyAlignment="1">
      <alignment horizontal="center" vertical="top" wrapText="1"/>
    </xf>
    <xf numFmtId="44" fontId="18" fillId="0" borderId="2" xfId="2" applyFont="1" applyBorder="1"/>
    <xf numFmtId="44" fontId="19" fillId="0" borderId="3" xfId="2" applyFont="1" applyBorder="1" applyAlignment="1">
      <alignment horizontal="center"/>
    </xf>
    <xf numFmtId="0" fontId="20" fillId="3" borderId="10" xfId="0" applyFont="1" applyFill="1" applyBorder="1" applyAlignment="1">
      <alignment vertical="top" wrapText="1"/>
    </xf>
    <xf numFmtId="0" fontId="21" fillId="4" borderId="11" xfId="0" applyFont="1" applyFill="1" applyBorder="1" applyAlignment="1">
      <alignment horizontal="center" vertical="top" wrapText="1"/>
    </xf>
    <xf numFmtId="44" fontId="19" fillId="4" borderId="4" xfId="2" applyFont="1" applyFill="1" applyBorder="1" applyAlignment="1">
      <alignment horizontal="center"/>
    </xf>
    <xf numFmtId="0" fontId="21" fillId="5" borderId="11" xfId="0" applyFont="1" applyFill="1" applyBorder="1" applyAlignment="1">
      <alignment vertical="top" wrapText="1"/>
    </xf>
    <xf numFmtId="0" fontId="21" fillId="5" borderId="4" xfId="0" applyFont="1" applyFill="1" applyBorder="1" applyAlignment="1">
      <alignment vertical="top" wrapText="1"/>
    </xf>
    <xf numFmtId="0" fontId="21" fillId="4" borderId="13" xfId="0" applyFont="1" applyFill="1" applyBorder="1" applyAlignment="1">
      <alignment horizontal="center" vertical="top" wrapText="1"/>
    </xf>
    <xf numFmtId="44" fontId="19" fillId="4" borderId="12" xfId="2" applyFont="1" applyFill="1" applyBorder="1" applyAlignment="1">
      <alignment horizontal="center"/>
    </xf>
    <xf numFmtId="0" fontId="21" fillId="5" borderId="13" xfId="0" applyFont="1" applyFill="1" applyBorder="1" applyAlignment="1">
      <alignment vertical="top" wrapText="1"/>
    </xf>
    <xf numFmtId="0" fontId="21" fillId="5" borderId="12" xfId="0" applyFont="1" applyFill="1" applyBorder="1" applyAlignment="1">
      <alignment vertical="top" wrapText="1"/>
    </xf>
    <xf numFmtId="0" fontId="0" fillId="4" borderId="13" xfId="0" applyFill="1" applyBorder="1" applyAlignment="1">
      <alignment horizontal="center" vertical="top" wrapText="1"/>
    </xf>
    <xf numFmtId="0" fontId="0" fillId="5" borderId="13" xfId="0" applyFill="1" applyBorder="1" applyAlignment="1">
      <alignment vertical="top" wrapText="1"/>
    </xf>
    <xf numFmtId="166" fontId="16" fillId="0" borderId="14" xfId="0" applyNumberFormat="1" applyFont="1" applyBorder="1" applyAlignment="1">
      <alignment horizontal="right" vertical="top" wrapText="1"/>
    </xf>
    <xf numFmtId="0" fontId="16" fillId="0" borderId="14" xfId="0" applyFont="1" applyBorder="1" applyAlignment="1">
      <alignment vertical="top" wrapText="1"/>
    </xf>
    <xf numFmtId="167" fontId="16" fillId="0" borderId="14" xfId="1" applyNumberFormat="1" applyFont="1" applyBorder="1" applyAlignment="1">
      <alignment horizontal="right" vertical="top" wrapText="1"/>
    </xf>
    <xf numFmtId="167" fontId="16" fillId="0" borderId="14" xfId="1" applyNumberFormat="1" applyFont="1" applyFill="1" applyBorder="1" applyAlignment="1">
      <alignment horizontal="right" vertical="top" wrapText="1"/>
    </xf>
    <xf numFmtId="44" fontId="1" fillId="0" borderId="14" xfId="2" applyBorder="1"/>
    <xf numFmtId="44" fontId="9" fillId="0" borderId="14" xfId="2" applyFont="1" applyFill="1" applyBorder="1"/>
    <xf numFmtId="44" fontId="16" fillId="0" borderId="14" xfId="2" applyFont="1" applyBorder="1" applyAlignment="1">
      <alignment horizontal="right" vertical="top" wrapText="1"/>
    </xf>
    <xf numFmtId="43" fontId="16" fillId="0" borderId="14" xfId="1" applyFont="1" applyFill="1" applyBorder="1" applyAlignment="1">
      <alignment horizontal="right" vertical="top" wrapText="1"/>
    </xf>
    <xf numFmtId="167" fontId="16" fillId="0" borderId="0" xfId="1" applyNumberFormat="1" applyFont="1" applyBorder="1" applyAlignment="1">
      <alignment horizontal="right" vertical="top" wrapText="1"/>
    </xf>
    <xf numFmtId="0" fontId="20" fillId="6" borderId="0" xfId="0" applyFont="1" applyFill="1"/>
    <xf numFmtId="0" fontId="19" fillId="6" borderId="0" xfId="0" applyFont="1" applyFill="1"/>
    <xf numFmtId="44" fontId="19" fillId="0" borderId="0" xfId="2" applyFont="1"/>
    <xf numFmtId="0" fontId="20" fillId="0" borderId="4" xfId="0" applyFont="1" applyBorder="1" applyAlignment="1">
      <alignment vertical="top" wrapText="1"/>
    </xf>
    <xf numFmtId="0" fontId="21" fillId="0" borderId="12" xfId="0" applyFont="1" applyBorder="1" applyAlignment="1">
      <alignment vertical="top" wrapText="1"/>
    </xf>
    <xf numFmtId="0" fontId="20" fillId="7" borderId="25" xfId="0" applyFont="1" applyFill="1" applyBorder="1" applyAlignment="1">
      <alignment vertical="top" wrapText="1"/>
    </xf>
    <xf numFmtId="167" fontId="21" fillId="0" borderId="26" xfId="1" applyNumberFormat="1" applyFont="1" applyBorder="1" applyAlignment="1">
      <alignment vertical="top" wrapText="1"/>
    </xf>
    <xf numFmtId="167" fontId="21" fillId="0" borderId="27" xfId="1" applyNumberFormat="1" applyFont="1" applyBorder="1" applyAlignment="1">
      <alignment vertical="top" wrapText="1"/>
    </xf>
    <xf numFmtId="167" fontId="21" fillId="0" borderId="0" xfId="1" applyNumberFormat="1" applyFont="1" applyBorder="1" applyAlignment="1">
      <alignment vertical="top" wrapText="1"/>
    </xf>
    <xf numFmtId="0" fontId="20" fillId="8" borderId="25" xfId="0" applyFont="1" applyFill="1" applyBorder="1" applyAlignment="1">
      <alignment vertical="top" wrapText="1"/>
    </xf>
    <xf numFmtId="167" fontId="21" fillId="0" borderId="16" xfId="1" applyNumberFormat="1" applyFont="1" applyBorder="1" applyAlignment="1">
      <alignment vertical="top" wrapText="1"/>
    </xf>
    <xf numFmtId="49" fontId="21" fillId="0" borderId="0" xfId="1" applyNumberFormat="1" applyFont="1" applyBorder="1" applyAlignment="1">
      <alignment vertical="top" wrapText="1"/>
    </xf>
    <xf numFmtId="49" fontId="23" fillId="0" borderId="0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2" xfId="0" applyBorder="1"/>
    <xf numFmtId="44" fontId="21" fillId="0" borderId="0" xfId="2" applyFont="1" applyBorder="1" applyAlignment="1">
      <alignment vertical="top" wrapText="1"/>
    </xf>
    <xf numFmtId="0" fontId="17" fillId="0" borderId="0" xfId="0" applyFont="1" applyAlignment="1">
      <alignment horizontal="left" vertical="top"/>
    </xf>
    <xf numFmtId="0" fontId="20" fillId="0" borderId="36" xfId="0" applyFont="1" applyBorder="1" applyAlignment="1">
      <alignment vertical="top" wrapText="1"/>
    </xf>
    <xf numFmtId="44" fontId="24" fillId="0" borderId="36" xfId="2" applyFont="1" applyBorder="1" applyAlignment="1">
      <alignment horizontal="right" vertical="top" wrapText="1"/>
    </xf>
    <xf numFmtId="44" fontId="21" fillId="0" borderId="36" xfId="2" applyFont="1" applyBorder="1" applyAlignment="1">
      <alignment horizontal="right" vertical="top" wrapText="1"/>
    </xf>
    <xf numFmtId="44" fontId="21" fillId="0" borderId="0" xfId="2" applyFont="1" applyBorder="1" applyAlignment="1">
      <alignment horizontal="right" vertical="top" wrapText="1"/>
    </xf>
    <xf numFmtId="0" fontId="20" fillId="0" borderId="0" xfId="0" applyFont="1" applyAlignment="1">
      <alignment vertical="top" wrapText="1"/>
    </xf>
    <xf numFmtId="49" fontId="21" fillId="0" borderId="0" xfId="2" applyNumberFormat="1" applyFont="1" applyBorder="1" applyAlignment="1">
      <alignment vertical="top" wrapText="1"/>
    </xf>
    <xf numFmtId="0" fontId="20" fillId="9" borderId="1" xfId="0" applyFont="1" applyFill="1" applyBorder="1" applyAlignment="1">
      <alignment horizontal="center" vertical="top" wrapText="1"/>
    </xf>
    <xf numFmtId="0" fontId="20" fillId="9" borderId="3" xfId="0" applyFont="1" applyFill="1" applyBorder="1" applyAlignment="1">
      <alignment horizontal="center" vertical="top" wrapText="1"/>
    </xf>
    <xf numFmtId="0" fontId="25" fillId="0" borderId="36" xfId="0" applyFont="1" applyBorder="1"/>
    <xf numFmtId="0" fontId="0" fillId="0" borderId="36" xfId="0" applyBorder="1"/>
    <xf numFmtId="44" fontId="1" fillId="0" borderId="36" xfId="2" applyBorder="1"/>
    <xf numFmtId="0" fontId="20" fillId="9" borderId="7" xfId="0" applyFont="1" applyFill="1" applyBorder="1" applyAlignment="1">
      <alignment vertical="top" wrapText="1"/>
    </xf>
    <xf numFmtId="0" fontId="17" fillId="0" borderId="9" xfId="0" applyFont="1" applyBorder="1" applyAlignment="1">
      <alignment vertical="top" wrapText="1"/>
    </xf>
    <xf numFmtId="167" fontId="24" fillId="0" borderId="9" xfId="0" applyNumberFormat="1" applyFont="1" applyBorder="1" applyAlignment="1">
      <alignment horizontal="right" vertical="top" wrapText="1"/>
    </xf>
    <xf numFmtId="44" fontId="24" fillId="10" borderId="36" xfId="2" applyFont="1" applyFill="1" applyBorder="1" applyAlignment="1">
      <alignment horizontal="right" vertical="top" wrapText="1"/>
    </xf>
    <xf numFmtId="0" fontId="20" fillId="9" borderId="4" xfId="0" applyFont="1" applyFill="1" applyBorder="1" applyAlignment="1">
      <alignment vertical="top" wrapText="1"/>
    </xf>
    <xf numFmtId="8" fontId="17" fillId="0" borderId="3" xfId="0" applyNumberFormat="1" applyFont="1" applyBorder="1" applyAlignment="1">
      <alignment horizontal="center" vertical="top" wrapText="1"/>
    </xf>
    <xf numFmtId="167" fontId="24" fillId="0" borderId="3" xfId="0" applyNumberFormat="1" applyFont="1" applyBorder="1" applyAlignment="1">
      <alignment horizontal="right" vertical="top" wrapText="1"/>
    </xf>
    <xf numFmtId="44" fontId="24" fillId="11" borderId="3" xfId="2" applyFont="1" applyFill="1" applyBorder="1" applyAlignment="1">
      <alignment vertical="top" wrapText="1"/>
    </xf>
    <xf numFmtId="0" fontId="26" fillId="9" borderId="7" xfId="0" applyFont="1" applyFill="1" applyBorder="1" applyAlignment="1">
      <alignment vertical="top" wrapText="1"/>
    </xf>
    <xf numFmtId="8" fontId="17" fillId="0" borderId="36" xfId="0" applyNumberFormat="1" applyFont="1" applyBorder="1" applyAlignment="1">
      <alignment horizontal="center" vertical="top" wrapText="1"/>
    </xf>
    <xf numFmtId="167" fontId="24" fillId="0" borderId="37" xfId="0" applyNumberFormat="1" applyFont="1" applyBorder="1" applyAlignment="1">
      <alignment horizontal="right" vertical="top" wrapText="1"/>
    </xf>
    <xf numFmtId="44" fontId="27" fillId="12" borderId="36" xfId="3" applyNumberFormat="1" applyFont="1" applyFill="1" applyBorder="1" applyAlignment="1">
      <alignment horizontal="right" vertical="top" wrapText="1"/>
    </xf>
    <xf numFmtId="0" fontId="20" fillId="9" borderId="1" xfId="0" applyFont="1" applyFill="1" applyBorder="1"/>
    <xf numFmtId="8" fontId="17" fillId="0" borderId="9" xfId="0" applyNumberFormat="1" applyFont="1" applyBorder="1" applyAlignment="1">
      <alignment horizontal="center" vertical="top" wrapText="1"/>
    </xf>
    <xf numFmtId="44" fontId="24" fillId="11" borderId="9" xfId="2" applyFont="1" applyFill="1" applyBorder="1" applyAlignment="1">
      <alignment vertical="top" wrapText="1"/>
    </xf>
    <xf numFmtId="44" fontId="24" fillId="6" borderId="36" xfId="2" applyFont="1" applyFill="1" applyBorder="1" applyAlignment="1">
      <alignment horizontal="right" vertical="top" wrapText="1"/>
    </xf>
    <xf numFmtId="0" fontId="28" fillId="0" borderId="0" xfId="0" applyFont="1"/>
    <xf numFmtId="44" fontId="1" fillId="0" borderId="0" xfId="2" applyBorder="1"/>
    <xf numFmtId="0" fontId="17" fillId="0" borderId="9" xfId="0" applyFont="1" applyBorder="1" applyAlignment="1">
      <alignment horizontal="center" vertical="top" wrapText="1"/>
    </xf>
    <xf numFmtId="167" fontId="24" fillId="0" borderId="3" xfId="0" applyNumberFormat="1" applyFont="1" applyBorder="1" applyAlignment="1" applyProtection="1">
      <alignment horizontal="right" vertical="top" wrapText="1"/>
      <protection locked="0"/>
    </xf>
    <xf numFmtId="44" fontId="24" fillId="11" borderId="36" xfId="2" applyFont="1" applyFill="1" applyBorder="1" applyAlignment="1">
      <alignment horizontal="right" vertical="top" wrapText="1"/>
    </xf>
    <xf numFmtId="0" fontId="20" fillId="9" borderId="1" xfId="0" applyFont="1" applyFill="1" applyBorder="1" applyAlignment="1">
      <alignment vertical="top" wrapText="1"/>
    </xf>
    <xf numFmtId="8" fontId="17" fillId="0" borderId="1" xfId="0" applyNumberFormat="1" applyFont="1" applyBorder="1" applyAlignment="1">
      <alignment horizontal="center" vertical="top"/>
    </xf>
    <xf numFmtId="0" fontId="6" fillId="0" borderId="0" xfId="0" applyFont="1"/>
    <xf numFmtId="0" fontId="20" fillId="9" borderId="13" xfId="0" applyFont="1" applyFill="1" applyBorder="1" applyAlignment="1">
      <alignment vertical="top" wrapText="1"/>
    </xf>
    <xf numFmtId="8" fontId="17" fillId="0" borderId="38" xfId="0" applyNumberFormat="1" applyFont="1" applyBorder="1" applyAlignment="1">
      <alignment horizontal="center" vertical="top" wrapText="1"/>
    </xf>
    <xf numFmtId="44" fontId="24" fillId="11" borderId="35" xfId="2" applyFont="1" applyFill="1" applyBorder="1" applyAlignment="1">
      <alignment vertical="top" wrapText="1"/>
    </xf>
    <xf numFmtId="0" fontId="20" fillId="9" borderId="2" xfId="0" applyFont="1" applyFill="1" applyBorder="1" applyAlignment="1">
      <alignment vertical="top" wrapText="1"/>
    </xf>
    <xf numFmtId="0" fontId="17" fillId="9" borderId="10" xfId="0" applyFont="1" applyFill="1" applyBorder="1"/>
    <xf numFmtId="0" fontId="17" fillId="9" borderId="3" xfId="0" applyFont="1" applyFill="1" applyBorder="1"/>
    <xf numFmtId="44" fontId="8" fillId="0" borderId="1" xfId="0" applyNumberFormat="1" applyFont="1" applyBorder="1" applyAlignment="1">
      <alignment horizontal="right"/>
    </xf>
    <xf numFmtId="0" fontId="9" fillId="0" borderId="0" xfId="0" applyFont="1"/>
    <xf numFmtId="44" fontId="6" fillId="11" borderId="14" xfId="0" applyNumberFormat="1" applyFont="1" applyFill="1" applyBorder="1"/>
    <xf numFmtId="44" fontId="6" fillId="10" borderId="14" xfId="0" applyNumberFormat="1" applyFont="1" applyFill="1" applyBorder="1"/>
    <xf numFmtId="44" fontId="6" fillId="6" borderId="14" xfId="0" applyNumberFormat="1" applyFont="1" applyFill="1" applyBorder="1"/>
    <xf numFmtId="44" fontId="6" fillId="12" borderId="14" xfId="2" applyFont="1" applyFill="1" applyBorder="1"/>
    <xf numFmtId="0" fontId="20" fillId="9" borderId="2" xfId="0" applyFont="1" applyFill="1" applyBorder="1" applyAlignment="1">
      <alignment horizontal="left" vertical="top" wrapText="1"/>
    </xf>
    <xf numFmtId="0" fontId="20" fillId="9" borderId="10" xfId="0" applyFont="1" applyFill="1" applyBorder="1" applyAlignment="1">
      <alignment horizontal="left" vertical="top" wrapText="1"/>
    </xf>
    <xf numFmtId="0" fontId="20" fillId="9" borderId="3" xfId="0" applyFont="1" applyFill="1" applyBorder="1" applyAlignment="1">
      <alignment horizontal="left" vertical="top" wrapText="1"/>
    </xf>
    <xf numFmtId="44" fontId="21" fillId="0" borderId="0" xfId="2" applyFont="1" applyBorder="1" applyAlignment="1">
      <alignment vertical="top" wrapText="1"/>
    </xf>
    <xf numFmtId="0" fontId="20" fillId="8" borderId="17" xfId="0" applyFont="1" applyFill="1" applyBorder="1" applyAlignment="1">
      <alignment vertical="top" wrapText="1"/>
    </xf>
    <xf numFmtId="0" fontId="20" fillId="8" borderId="22" xfId="0" applyFont="1" applyFill="1" applyBorder="1" applyAlignment="1">
      <alignment vertical="top" wrapText="1"/>
    </xf>
    <xf numFmtId="44" fontId="24" fillId="0" borderId="33" xfId="2" applyFont="1" applyBorder="1" applyAlignment="1">
      <alignment horizontal="right" vertical="top" wrapText="1"/>
    </xf>
    <xf numFmtId="44" fontId="24" fillId="0" borderId="23" xfId="2" applyFont="1" applyBorder="1" applyAlignment="1">
      <alignment horizontal="right" vertical="top" wrapText="1"/>
    </xf>
    <xf numFmtId="44" fontId="21" fillId="0" borderId="14" xfId="2" applyFont="1" applyBorder="1" applyAlignment="1">
      <alignment horizontal="right" vertical="top" wrapText="1"/>
    </xf>
    <xf numFmtId="44" fontId="21" fillId="0" borderId="21" xfId="2" applyFont="1" applyBorder="1" applyAlignment="1">
      <alignment horizontal="right" vertical="top" wrapText="1"/>
    </xf>
    <xf numFmtId="49" fontId="21" fillId="0" borderId="30" xfId="2" applyNumberFormat="1" applyFont="1" applyBorder="1" applyAlignment="1">
      <alignment vertical="top" wrapText="1"/>
    </xf>
    <xf numFmtId="0" fontId="20" fillId="8" borderId="28" xfId="0" applyFont="1" applyFill="1" applyBorder="1" applyAlignment="1">
      <alignment vertical="top" wrapText="1"/>
    </xf>
    <xf numFmtId="0" fontId="20" fillId="8" borderId="32" xfId="0" applyFont="1" applyFill="1" applyBorder="1" applyAlignment="1">
      <alignment vertical="top" wrapText="1"/>
    </xf>
    <xf numFmtId="8" fontId="17" fillId="0" borderId="14" xfId="0" applyNumberFormat="1" applyFont="1" applyBorder="1" applyAlignment="1">
      <alignment horizontal="right" vertical="top" wrapText="1"/>
    </xf>
    <xf numFmtId="49" fontId="21" fillId="0" borderId="30" xfId="0" applyNumberFormat="1" applyFont="1" applyBorder="1" applyAlignment="1">
      <alignment vertical="top" wrapText="1"/>
    </xf>
    <xf numFmtId="0" fontId="21" fillId="0" borderId="12" xfId="0" applyFont="1" applyBorder="1" applyAlignment="1">
      <alignment horizontal="left" vertical="top" wrapText="1"/>
    </xf>
    <xf numFmtId="0" fontId="21" fillId="0" borderId="7" xfId="0" applyFont="1" applyBorder="1" applyAlignment="1">
      <alignment horizontal="left" vertical="top" wrapText="1"/>
    </xf>
    <xf numFmtId="0" fontId="20" fillId="7" borderId="28" xfId="0" applyFont="1" applyFill="1" applyBorder="1" applyAlignment="1">
      <alignment vertical="top" wrapText="1"/>
    </xf>
    <xf numFmtId="0" fontId="20" fillId="7" borderId="20" xfId="0" applyFont="1" applyFill="1" applyBorder="1" applyAlignment="1">
      <alignment vertical="top" wrapText="1"/>
    </xf>
    <xf numFmtId="44" fontId="24" fillId="0" borderId="14" xfId="2" applyFont="1" applyBorder="1" applyAlignment="1">
      <alignment horizontal="right" vertical="top" wrapText="1"/>
    </xf>
    <xf numFmtId="44" fontId="24" fillId="0" borderId="21" xfId="2" applyFont="1" applyBorder="1" applyAlignment="1">
      <alignment horizontal="right" vertical="top" wrapText="1"/>
    </xf>
    <xf numFmtId="44" fontId="21" fillId="0" borderId="29" xfId="2" applyFont="1" applyBorder="1" applyAlignment="1">
      <alignment horizontal="right" vertical="top" wrapText="1"/>
    </xf>
    <xf numFmtId="44" fontId="21" fillId="0" borderId="34" xfId="2" applyFont="1" applyBorder="1" applyAlignment="1">
      <alignment horizontal="right" vertical="top" wrapText="1"/>
    </xf>
    <xf numFmtId="44" fontId="21" fillId="0" borderId="31" xfId="2" applyFont="1" applyBorder="1" applyAlignment="1">
      <alignment horizontal="right" vertical="top" wrapText="1"/>
    </xf>
    <xf numFmtId="44" fontId="21" fillId="0" borderId="35" xfId="2" applyFont="1" applyBorder="1" applyAlignment="1">
      <alignment horizontal="right" vertical="top" wrapText="1"/>
    </xf>
    <xf numFmtId="167" fontId="16" fillId="0" borderId="14" xfId="1" applyNumberFormat="1" applyFont="1" applyBorder="1" applyAlignment="1">
      <alignment horizontal="right" vertical="top" wrapText="1"/>
    </xf>
    <xf numFmtId="49" fontId="21" fillId="0" borderId="30" xfId="1" applyNumberFormat="1" applyFont="1" applyBorder="1" applyAlignment="1">
      <alignment horizontal="left" vertical="top" wrapText="1"/>
    </xf>
    <xf numFmtId="8" fontId="17" fillId="0" borderId="29" xfId="0" applyNumberFormat="1" applyFont="1" applyBorder="1" applyAlignment="1">
      <alignment horizontal="right" vertical="top" wrapText="1"/>
    </xf>
    <xf numFmtId="8" fontId="17" fillId="0" borderId="26" xfId="0" applyNumberFormat="1" applyFont="1" applyBorder="1" applyAlignment="1">
      <alignment horizontal="right" vertical="top" wrapText="1"/>
    </xf>
    <xf numFmtId="8" fontId="17" fillId="0" borderId="31" xfId="0" applyNumberFormat="1" applyFont="1" applyBorder="1" applyAlignment="1">
      <alignment horizontal="right" vertical="top" wrapText="1"/>
    </xf>
    <xf numFmtId="8" fontId="17" fillId="0" borderId="27" xfId="0" applyNumberFormat="1" applyFont="1" applyBorder="1" applyAlignment="1">
      <alignment horizontal="right" vertical="top" wrapText="1"/>
    </xf>
    <xf numFmtId="0" fontId="24" fillId="0" borderId="0" xfId="0" applyFont="1" applyAlignment="1">
      <alignment vertical="top" wrapText="1"/>
    </xf>
    <xf numFmtId="167" fontId="16" fillId="0" borderId="16" xfId="1" applyNumberFormat="1" applyFont="1" applyBorder="1" applyAlignment="1">
      <alignment horizontal="right" vertical="top" wrapText="1"/>
    </xf>
    <xf numFmtId="167" fontId="16" fillId="0" borderId="21" xfId="1" applyNumberFormat="1" applyFont="1" applyBorder="1" applyAlignment="1">
      <alignment horizontal="right" vertical="top" wrapText="1"/>
    </xf>
    <xf numFmtId="167" fontId="16" fillId="0" borderId="19" xfId="1" applyNumberFormat="1" applyFont="1" applyBorder="1" applyAlignment="1">
      <alignment horizontal="right" vertical="top" wrapText="1"/>
    </xf>
    <xf numFmtId="167" fontId="16" fillId="0" borderId="24" xfId="1" applyNumberFormat="1" applyFont="1" applyBorder="1" applyAlignment="1">
      <alignment horizontal="right" vertical="top" wrapText="1"/>
    </xf>
    <xf numFmtId="49" fontId="16" fillId="0" borderId="13" xfId="1" applyNumberFormat="1" applyFont="1" applyBorder="1" applyAlignment="1">
      <alignment horizontal="right" vertical="top" wrapText="1"/>
    </xf>
    <xf numFmtId="49" fontId="16" fillId="0" borderId="0" xfId="1" applyNumberFormat="1" applyFont="1" applyBorder="1" applyAlignment="1">
      <alignment horizontal="right" vertical="top" wrapText="1"/>
    </xf>
    <xf numFmtId="167" fontId="16" fillId="0" borderId="29" xfId="1" applyNumberFormat="1" applyFont="1" applyBorder="1" applyAlignment="1">
      <alignment horizontal="right" vertical="top" wrapText="1"/>
    </xf>
    <xf numFmtId="167" fontId="16" fillId="0" borderId="26" xfId="1" applyNumberFormat="1" applyFont="1" applyBorder="1" applyAlignment="1">
      <alignment horizontal="right" vertical="top" wrapText="1"/>
    </xf>
    <xf numFmtId="167" fontId="16" fillId="0" borderId="0" xfId="1" applyNumberFormat="1" applyFont="1" applyBorder="1" applyAlignment="1">
      <alignment horizontal="right" vertical="top" wrapText="1"/>
    </xf>
    <xf numFmtId="0" fontId="20" fillId="7" borderId="15" xfId="0" applyFont="1" applyFill="1" applyBorder="1" applyAlignment="1">
      <alignment vertical="top" wrapText="1"/>
    </xf>
    <xf numFmtId="167" fontId="16" fillId="0" borderId="18" xfId="1" applyNumberFormat="1" applyFont="1" applyBorder="1" applyAlignment="1">
      <alignment horizontal="right" vertical="top" wrapText="1"/>
    </xf>
    <xf numFmtId="167" fontId="16" fillId="0" borderId="23" xfId="1" applyNumberFormat="1" applyFont="1" applyBorder="1" applyAlignment="1">
      <alignment horizontal="right" vertical="top" wrapText="1"/>
    </xf>
    <xf numFmtId="0" fontId="17" fillId="3" borderId="2" xfId="0" applyFont="1" applyFill="1" applyBorder="1" applyAlignment="1">
      <alignment horizontal="center" vertical="top" wrapText="1"/>
    </xf>
    <xf numFmtId="0" fontId="17" fillId="3" borderId="10" xfId="0" applyFont="1" applyFill="1" applyBorder="1" applyAlignment="1">
      <alignment horizontal="center" vertical="top" wrapText="1"/>
    </xf>
    <xf numFmtId="0" fontId="17" fillId="3" borderId="3" xfId="0" applyFont="1" applyFill="1" applyBorder="1" applyAlignment="1">
      <alignment horizontal="center" vertical="top" wrapText="1"/>
    </xf>
    <xf numFmtId="0" fontId="17" fillId="3" borderId="10" xfId="0" applyFont="1" applyFill="1" applyBorder="1" applyAlignment="1">
      <alignment vertical="top" wrapText="1"/>
    </xf>
    <xf numFmtId="0" fontId="17" fillId="4" borderId="4" xfId="0" applyFont="1" applyFill="1" applyBorder="1" applyAlignment="1">
      <alignment vertical="top" wrapText="1"/>
    </xf>
    <xf numFmtId="0" fontId="17" fillId="4" borderId="12" xfId="0" applyFont="1" applyFill="1" applyBorder="1" applyAlignment="1">
      <alignment vertical="top" wrapText="1"/>
    </xf>
    <xf numFmtId="0" fontId="17" fillId="4" borderId="4" xfId="0" applyFont="1" applyFill="1" applyBorder="1" applyAlignment="1">
      <alignment horizontal="center" vertical="top" wrapText="1"/>
    </xf>
    <xf numFmtId="0" fontId="17" fillId="4" borderId="12" xfId="0" applyFont="1" applyFill="1" applyBorder="1" applyAlignment="1">
      <alignment horizontal="center" vertical="top" wrapText="1"/>
    </xf>
    <xf numFmtId="0" fontId="21" fillId="4" borderId="4" xfId="0" applyFont="1" applyFill="1" applyBorder="1" applyAlignment="1">
      <alignment horizontal="center" vertical="top" wrapText="1"/>
    </xf>
    <xf numFmtId="0" fontId="21" fillId="4" borderId="12" xfId="0" applyFont="1" applyFill="1" applyBorder="1" applyAlignment="1">
      <alignment horizontal="center" vertical="top" wrapText="1"/>
    </xf>
    <xf numFmtId="0" fontId="21" fillId="5" borderId="11" xfId="0" applyFont="1" applyFill="1" applyBorder="1" applyAlignment="1">
      <alignment vertical="top" wrapText="1"/>
    </xf>
    <xf numFmtId="0" fontId="21" fillId="5" borderId="13" xfId="0" applyFont="1" applyFill="1" applyBorder="1" applyAlignment="1">
      <alignment vertical="top" wrapText="1"/>
    </xf>
  </cellXfs>
  <cellStyles count="4">
    <cellStyle name="40% - Accent2" xfId="3" builtinId="35"/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361950</xdr:colOff>
          <xdr:row>33</xdr:row>
          <xdr:rowOff>161925</xdr:rowOff>
        </xdr:from>
        <xdr:to>
          <xdr:col>12</xdr:col>
          <xdr:colOff>647700</xdr:colOff>
          <xdr:row>40</xdr:row>
          <xdr:rowOff>161925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2"/>
  <sheetViews>
    <sheetView tabSelected="1" topLeftCell="A17" workbookViewId="0">
      <selection activeCell="O39" sqref="O39"/>
    </sheetView>
  </sheetViews>
  <sheetFormatPr defaultRowHeight="15" x14ac:dyDescent="0.25"/>
  <cols>
    <col min="1" max="2" width="20.7109375" customWidth="1"/>
    <col min="3" max="3" width="10.28515625" customWidth="1"/>
    <col min="4" max="4" width="11.5703125" customWidth="1"/>
    <col min="5" max="5" width="13.28515625" customWidth="1"/>
    <col min="6" max="6" width="14.140625" customWidth="1"/>
    <col min="7" max="7" width="13.85546875" customWidth="1"/>
    <col min="8" max="8" width="11.5703125" customWidth="1"/>
    <col min="11" max="11" width="11.5703125" customWidth="1"/>
    <col min="12" max="12" width="12.5703125" style="5" customWidth="1"/>
    <col min="13" max="13" width="10.28515625" style="5" customWidth="1"/>
  </cols>
  <sheetData>
    <row r="1" spans="1:13" ht="7.5" customHeight="1" thickBot="1" x14ac:dyDescent="0.3"/>
    <row r="2" spans="1:13" ht="28.5" thickBot="1" x14ac:dyDescent="0.4">
      <c r="A2" s="1" t="s">
        <v>0</v>
      </c>
      <c r="B2" s="2"/>
      <c r="C2" s="2"/>
      <c r="D2" s="3"/>
      <c r="E2" s="4"/>
      <c r="F2" s="5"/>
      <c r="G2" s="6" t="s">
        <v>1</v>
      </c>
      <c r="H2" s="7"/>
      <c r="I2" s="8"/>
      <c r="J2" s="9"/>
      <c r="K2" s="10" t="s">
        <v>2</v>
      </c>
      <c r="L2" s="11"/>
      <c r="M2"/>
    </row>
    <row r="3" spans="1:13" ht="21" thickBot="1" x14ac:dyDescent="0.35">
      <c r="A3" s="12" t="s">
        <v>3</v>
      </c>
      <c r="B3" s="13"/>
      <c r="C3" s="13"/>
      <c r="D3" s="14"/>
      <c r="E3" s="15"/>
      <c r="F3" s="15"/>
      <c r="G3" s="16" t="s">
        <v>4</v>
      </c>
      <c r="H3" s="17"/>
      <c r="I3" s="18"/>
      <c r="L3"/>
      <c r="M3"/>
    </row>
    <row r="4" spans="1:13" ht="21" thickBot="1" x14ac:dyDescent="0.35">
      <c r="A4" s="19" t="s">
        <v>5</v>
      </c>
      <c r="B4" s="19"/>
      <c r="C4" s="19"/>
      <c r="D4" s="19"/>
      <c r="E4" s="20"/>
      <c r="F4" s="5"/>
      <c r="G4" s="21"/>
      <c r="H4" s="22"/>
      <c r="I4" s="23"/>
      <c r="J4" s="24"/>
      <c r="K4" s="25" t="s">
        <v>6</v>
      </c>
      <c r="L4" s="26"/>
      <c r="M4"/>
    </row>
    <row r="5" spans="1:13" ht="16.5" thickBot="1" x14ac:dyDescent="0.3">
      <c r="A5" s="19" t="s">
        <v>7</v>
      </c>
      <c r="B5" s="19"/>
      <c r="C5" s="19"/>
      <c r="F5" s="5"/>
      <c r="G5" s="6" t="s">
        <v>8</v>
      </c>
      <c r="H5" s="27"/>
      <c r="I5" s="8"/>
      <c r="K5" s="28" t="s">
        <v>9</v>
      </c>
      <c r="L5" s="29"/>
      <c r="M5"/>
    </row>
    <row r="6" spans="1:13" ht="16.5" thickBot="1" x14ac:dyDescent="0.3">
      <c r="A6" s="30"/>
      <c r="B6" s="31"/>
      <c r="C6" s="163" t="s">
        <v>10</v>
      </c>
      <c r="D6" s="164"/>
      <c r="E6" s="164"/>
      <c r="F6" s="165"/>
      <c r="G6" s="33" t="s">
        <v>11</v>
      </c>
      <c r="H6" s="34"/>
      <c r="I6" s="32" t="s">
        <v>12</v>
      </c>
      <c r="J6" s="166" t="s">
        <v>13</v>
      </c>
      <c r="K6" s="166"/>
      <c r="L6" s="35"/>
      <c r="M6" s="35"/>
    </row>
    <row r="7" spans="1:13" x14ac:dyDescent="0.25">
      <c r="A7" s="167" t="s">
        <v>14</v>
      </c>
      <c r="B7" s="169" t="s">
        <v>15</v>
      </c>
      <c r="C7" s="171" t="s">
        <v>16</v>
      </c>
      <c r="D7" s="171" t="s">
        <v>17</v>
      </c>
      <c r="E7" s="171" t="s">
        <v>18</v>
      </c>
      <c r="F7" s="36" t="s">
        <v>19</v>
      </c>
      <c r="G7" s="37" t="s">
        <v>20</v>
      </c>
      <c r="H7" s="37" t="s">
        <v>21</v>
      </c>
      <c r="I7" s="173" t="s">
        <v>22</v>
      </c>
      <c r="J7" s="39" t="s">
        <v>23</v>
      </c>
      <c r="K7" s="38" t="s">
        <v>24</v>
      </c>
      <c r="L7" s="39" t="s">
        <v>25</v>
      </c>
      <c r="M7" s="39" t="s">
        <v>26</v>
      </c>
    </row>
    <row r="8" spans="1:13" x14ac:dyDescent="0.25">
      <c r="A8" s="168"/>
      <c r="B8" s="170"/>
      <c r="C8" s="172"/>
      <c r="D8" s="172"/>
      <c r="E8" s="172"/>
      <c r="F8" s="40" t="s">
        <v>27</v>
      </c>
      <c r="G8" s="41" t="s">
        <v>28</v>
      </c>
      <c r="H8" s="41" t="s">
        <v>29</v>
      </c>
      <c r="I8" s="174"/>
      <c r="J8" s="43" t="s">
        <v>30</v>
      </c>
      <c r="K8" s="42" t="s">
        <v>31</v>
      </c>
      <c r="L8" s="43" t="s">
        <v>32</v>
      </c>
      <c r="M8" s="43" t="s">
        <v>33</v>
      </c>
    </row>
    <row r="9" spans="1:13" x14ac:dyDescent="0.25">
      <c r="A9" s="168"/>
      <c r="B9" s="170"/>
      <c r="C9" s="172"/>
      <c r="D9" s="172"/>
      <c r="E9" s="172"/>
      <c r="F9" s="44"/>
      <c r="G9" s="41"/>
      <c r="H9" s="41"/>
      <c r="I9" s="174"/>
      <c r="J9" s="43" t="s">
        <v>34</v>
      </c>
      <c r="K9" s="45"/>
      <c r="L9" s="43" t="s">
        <v>35</v>
      </c>
      <c r="M9" s="43" t="s">
        <v>36</v>
      </c>
    </row>
    <row r="10" spans="1:13" ht="15.75" x14ac:dyDescent="0.25">
      <c r="A10" s="46"/>
      <c r="B10" s="47"/>
      <c r="C10" s="48"/>
      <c r="D10" s="49"/>
      <c r="E10" s="49"/>
      <c r="F10" s="48">
        <f>SUM(C10:E10)</f>
        <v>0</v>
      </c>
      <c r="G10" s="50"/>
      <c r="H10" s="51">
        <f t="shared" ref="H10:H18" si="0">C10*G10+D10*1.5*G10+E10*2*G10</f>
        <v>0</v>
      </c>
      <c r="I10" s="52">
        <f t="shared" ref="I10:I18" si="1">H10*0.04</f>
        <v>0</v>
      </c>
      <c r="J10" s="53">
        <f>F10*1.5</f>
        <v>0</v>
      </c>
      <c r="K10" s="53">
        <f>F10*0.08</f>
        <v>0</v>
      </c>
      <c r="L10" s="53">
        <f>F10*0.3</f>
        <v>0</v>
      </c>
      <c r="M10" s="53">
        <f t="shared" ref="M10:M18" si="2">F10*0.15</f>
        <v>0</v>
      </c>
    </row>
    <row r="11" spans="1:13" ht="15.75" x14ac:dyDescent="0.25">
      <c r="A11" s="46"/>
      <c r="B11" s="47"/>
      <c r="C11" s="48"/>
      <c r="D11" s="48"/>
      <c r="E11" s="48"/>
      <c r="F11" s="48">
        <f t="shared" ref="F11:F18" si="3">SUM(C11:E11)</f>
        <v>0</v>
      </c>
      <c r="G11" s="50"/>
      <c r="H11" s="51">
        <f t="shared" si="0"/>
        <v>0</v>
      </c>
      <c r="I11" s="52">
        <f t="shared" si="1"/>
        <v>0</v>
      </c>
      <c r="J11" s="53">
        <f t="shared" ref="J11:J18" si="4">F11*1.5</f>
        <v>0</v>
      </c>
      <c r="K11" s="53">
        <f t="shared" ref="K11:K18" si="5">F11*0.08</f>
        <v>0</v>
      </c>
      <c r="L11" s="53">
        <f t="shared" ref="L11:L18" si="6">F11*0.3</f>
        <v>0</v>
      </c>
      <c r="M11" s="53">
        <f t="shared" si="2"/>
        <v>0</v>
      </c>
    </row>
    <row r="12" spans="1:13" ht="15.75" x14ac:dyDescent="0.25">
      <c r="A12" s="46"/>
      <c r="B12" s="47"/>
      <c r="C12" s="48"/>
      <c r="D12" s="48"/>
      <c r="E12" s="48"/>
      <c r="F12" s="48">
        <f t="shared" si="3"/>
        <v>0</v>
      </c>
      <c r="G12" s="50"/>
      <c r="H12" s="51">
        <f t="shared" si="0"/>
        <v>0</v>
      </c>
      <c r="I12" s="52">
        <f t="shared" si="1"/>
        <v>0</v>
      </c>
      <c r="J12" s="53">
        <f t="shared" si="4"/>
        <v>0</v>
      </c>
      <c r="K12" s="53">
        <f t="shared" si="5"/>
        <v>0</v>
      </c>
      <c r="L12" s="53">
        <f t="shared" si="6"/>
        <v>0</v>
      </c>
      <c r="M12" s="53">
        <f t="shared" si="2"/>
        <v>0</v>
      </c>
    </row>
    <row r="13" spans="1:13" ht="15.75" x14ac:dyDescent="0.25">
      <c r="A13" s="46"/>
      <c r="B13" s="47"/>
      <c r="C13" s="48"/>
      <c r="D13" s="48"/>
      <c r="E13" s="48"/>
      <c r="F13" s="48">
        <f t="shared" si="3"/>
        <v>0</v>
      </c>
      <c r="G13" s="50"/>
      <c r="H13" s="51">
        <f t="shared" si="0"/>
        <v>0</v>
      </c>
      <c r="I13" s="52">
        <f t="shared" si="1"/>
        <v>0</v>
      </c>
      <c r="J13" s="53">
        <f t="shared" si="4"/>
        <v>0</v>
      </c>
      <c r="K13" s="53">
        <f t="shared" si="5"/>
        <v>0</v>
      </c>
      <c r="L13" s="53">
        <f t="shared" si="6"/>
        <v>0</v>
      </c>
      <c r="M13" s="53">
        <f t="shared" si="2"/>
        <v>0</v>
      </c>
    </row>
    <row r="14" spans="1:13" ht="15.75" x14ac:dyDescent="0.25">
      <c r="A14" s="46"/>
      <c r="B14" s="47"/>
      <c r="C14" s="48"/>
      <c r="D14" s="48"/>
      <c r="E14" s="48"/>
      <c r="F14" s="48">
        <f t="shared" si="3"/>
        <v>0</v>
      </c>
      <c r="G14" s="50"/>
      <c r="H14" s="51">
        <f t="shared" si="0"/>
        <v>0</v>
      </c>
      <c r="I14" s="52">
        <f t="shared" si="1"/>
        <v>0</v>
      </c>
      <c r="J14" s="53">
        <f t="shared" si="4"/>
        <v>0</v>
      </c>
      <c r="K14" s="53">
        <f t="shared" si="5"/>
        <v>0</v>
      </c>
      <c r="L14" s="53">
        <f t="shared" si="6"/>
        <v>0</v>
      </c>
      <c r="M14" s="53">
        <f t="shared" si="2"/>
        <v>0</v>
      </c>
    </row>
    <row r="15" spans="1:13" ht="15.75" x14ac:dyDescent="0.25">
      <c r="A15" s="46"/>
      <c r="B15" s="47"/>
      <c r="C15" s="48"/>
      <c r="D15" s="48"/>
      <c r="E15" s="48"/>
      <c r="F15" s="48">
        <f t="shared" si="3"/>
        <v>0</v>
      </c>
      <c r="G15" s="50"/>
      <c r="H15" s="51">
        <f t="shared" si="0"/>
        <v>0</v>
      </c>
      <c r="I15" s="52">
        <f t="shared" si="1"/>
        <v>0</v>
      </c>
      <c r="J15" s="53">
        <f t="shared" si="4"/>
        <v>0</v>
      </c>
      <c r="K15" s="53">
        <f t="shared" si="5"/>
        <v>0</v>
      </c>
      <c r="L15" s="53">
        <f t="shared" si="6"/>
        <v>0</v>
      </c>
      <c r="M15" s="53">
        <f t="shared" si="2"/>
        <v>0</v>
      </c>
    </row>
    <row r="16" spans="1:13" ht="15.75" x14ac:dyDescent="0.25">
      <c r="A16" s="46"/>
      <c r="B16" s="47"/>
      <c r="C16" s="48"/>
      <c r="D16" s="48"/>
      <c r="E16" s="48"/>
      <c r="F16" s="48">
        <f t="shared" si="3"/>
        <v>0</v>
      </c>
      <c r="G16" s="50"/>
      <c r="H16" s="51">
        <f t="shared" si="0"/>
        <v>0</v>
      </c>
      <c r="I16" s="52">
        <f t="shared" si="1"/>
        <v>0</v>
      </c>
      <c r="J16" s="53">
        <f t="shared" si="4"/>
        <v>0</v>
      </c>
      <c r="K16" s="53">
        <f t="shared" si="5"/>
        <v>0</v>
      </c>
      <c r="L16" s="53">
        <f t="shared" si="6"/>
        <v>0</v>
      </c>
      <c r="M16" s="53">
        <f t="shared" si="2"/>
        <v>0</v>
      </c>
    </row>
    <row r="17" spans="1:13" ht="15.75" x14ac:dyDescent="0.25">
      <c r="A17" s="46"/>
      <c r="B17" s="47"/>
      <c r="C17" s="48"/>
      <c r="D17" s="48"/>
      <c r="E17" s="48"/>
      <c r="F17" s="48">
        <f t="shared" si="3"/>
        <v>0</v>
      </c>
      <c r="G17" s="50"/>
      <c r="H17" s="51">
        <f t="shared" si="0"/>
        <v>0</v>
      </c>
      <c r="I17" s="52">
        <f t="shared" si="1"/>
        <v>0</v>
      </c>
      <c r="J17" s="53">
        <f t="shared" si="4"/>
        <v>0</v>
      </c>
      <c r="K17" s="53">
        <f t="shared" si="5"/>
        <v>0</v>
      </c>
      <c r="L17" s="53">
        <f t="shared" si="6"/>
        <v>0</v>
      </c>
      <c r="M17" s="53">
        <f t="shared" si="2"/>
        <v>0</v>
      </c>
    </row>
    <row r="18" spans="1:13" ht="15.75" x14ac:dyDescent="0.25">
      <c r="A18" s="46"/>
      <c r="B18" s="47"/>
      <c r="C18" s="48"/>
      <c r="D18" s="48"/>
      <c r="E18" s="48"/>
      <c r="F18" s="48">
        <f t="shared" si="3"/>
        <v>0</v>
      </c>
      <c r="G18" s="50"/>
      <c r="H18" s="51">
        <f t="shared" si="0"/>
        <v>0</v>
      </c>
      <c r="I18" s="52">
        <f t="shared" si="1"/>
        <v>0</v>
      </c>
      <c r="J18" s="53">
        <f t="shared" si="4"/>
        <v>0</v>
      </c>
      <c r="K18" s="53">
        <f t="shared" si="5"/>
        <v>0</v>
      </c>
      <c r="L18" s="53">
        <f t="shared" si="6"/>
        <v>0</v>
      </c>
      <c r="M18" s="53">
        <f t="shared" si="2"/>
        <v>0</v>
      </c>
    </row>
    <row r="19" spans="1:13" ht="16.5" thickBot="1" x14ac:dyDescent="0.3">
      <c r="A19" s="19" t="s">
        <v>37</v>
      </c>
      <c r="F19" s="54"/>
      <c r="G19" s="55" t="s">
        <v>38</v>
      </c>
      <c r="H19" s="56"/>
      <c r="I19" s="56"/>
      <c r="J19" s="56"/>
      <c r="K19" s="56"/>
      <c r="L19" s="57"/>
    </row>
    <row r="20" spans="1:13" ht="15.75" x14ac:dyDescent="0.25">
      <c r="A20" s="58" t="s">
        <v>39</v>
      </c>
      <c r="B20" s="160" t="s">
        <v>40</v>
      </c>
      <c r="C20" s="151">
        <f>SUM(C10:C18)</f>
        <v>0</v>
      </c>
      <c r="D20" s="151">
        <f t="shared" ref="D20:E20" si="7">SUM(D10:D18)</f>
        <v>0</v>
      </c>
      <c r="E20" s="151">
        <f t="shared" si="7"/>
        <v>0</v>
      </c>
      <c r="F20" s="54"/>
      <c r="G20" s="123" t="s">
        <v>40</v>
      </c>
      <c r="H20" s="161">
        <f>SUM(C10:C18)</f>
        <v>0</v>
      </c>
      <c r="I20" s="151">
        <f>SUM(D10:D18)</f>
        <v>0</v>
      </c>
      <c r="J20" s="153">
        <f>SUM(E10:E18)</f>
        <v>0</v>
      </c>
      <c r="K20" s="155"/>
      <c r="L20" s="156"/>
      <c r="M20" s="156"/>
    </row>
    <row r="21" spans="1:13" ht="16.5" thickBot="1" x14ac:dyDescent="0.3">
      <c r="A21" s="59" t="s">
        <v>41</v>
      </c>
      <c r="B21" s="137"/>
      <c r="C21" s="152"/>
      <c r="D21" s="152"/>
      <c r="E21" s="152"/>
      <c r="F21" s="54"/>
      <c r="G21" s="124"/>
      <c r="H21" s="162"/>
      <c r="I21" s="152"/>
      <c r="J21" s="154"/>
      <c r="K21" s="155"/>
      <c r="L21" s="156"/>
      <c r="M21" s="156"/>
    </row>
    <row r="22" spans="1:13" ht="33.75" x14ac:dyDescent="0.25">
      <c r="A22" s="59" t="s">
        <v>42</v>
      </c>
      <c r="B22" s="60" t="s">
        <v>43</v>
      </c>
      <c r="C22" s="61"/>
      <c r="D22" s="61"/>
      <c r="E22" s="62"/>
      <c r="F22" s="63"/>
      <c r="G22" s="64" t="s">
        <v>44</v>
      </c>
      <c r="H22" s="61"/>
      <c r="I22" s="61"/>
      <c r="J22" s="65"/>
      <c r="K22" s="66"/>
      <c r="L22" s="67"/>
      <c r="M22" s="67"/>
    </row>
    <row r="23" spans="1:13" x14ac:dyDescent="0.25">
      <c r="A23" s="59"/>
      <c r="B23" s="136" t="s">
        <v>45</v>
      </c>
      <c r="C23" s="144">
        <f>SUM(C20:C22)</f>
        <v>0</v>
      </c>
      <c r="D23" s="157">
        <f>SUM(D20:D22)</f>
        <v>0</v>
      </c>
      <c r="E23" s="157">
        <f>SUM(E20:E22)</f>
        <v>0</v>
      </c>
      <c r="F23" s="159"/>
      <c r="G23" s="130" t="s">
        <v>45</v>
      </c>
      <c r="H23" s="144">
        <f>SUM(H20:H22)</f>
        <v>0</v>
      </c>
      <c r="I23" s="144">
        <f>SUM(I20:I22)</f>
        <v>0</v>
      </c>
      <c r="J23" s="144">
        <f>SUM(J20:J22)</f>
        <v>0</v>
      </c>
      <c r="K23" s="145"/>
      <c r="L23" s="68"/>
      <c r="M23" s="68"/>
    </row>
    <row r="24" spans="1:13" x14ac:dyDescent="0.25">
      <c r="A24" s="69"/>
      <c r="B24" s="136"/>
      <c r="C24" s="144"/>
      <c r="D24" s="158"/>
      <c r="E24" s="158"/>
      <c r="F24" s="159"/>
      <c r="G24" s="130"/>
      <c r="H24" s="144"/>
      <c r="I24" s="144"/>
      <c r="J24" s="144"/>
      <c r="K24" s="145"/>
      <c r="L24" s="68"/>
      <c r="M24" s="68"/>
    </row>
    <row r="25" spans="1:13" x14ac:dyDescent="0.25">
      <c r="A25" s="134"/>
      <c r="B25" s="136" t="s">
        <v>46</v>
      </c>
      <c r="C25" s="132">
        <v>11.93</v>
      </c>
      <c r="D25" s="146">
        <v>11.93</v>
      </c>
      <c r="E25" s="148">
        <v>11.93</v>
      </c>
      <c r="F25" s="150"/>
      <c r="G25" s="130" t="s">
        <v>46</v>
      </c>
      <c r="H25" s="132">
        <v>12.06</v>
      </c>
      <c r="I25" s="132">
        <v>18.09</v>
      </c>
      <c r="J25" s="132">
        <v>24.12</v>
      </c>
      <c r="K25" s="133"/>
      <c r="L25" s="68"/>
      <c r="M25" s="68"/>
    </row>
    <row r="26" spans="1:13" ht="15.75" thickBot="1" x14ac:dyDescent="0.3">
      <c r="A26" s="134"/>
      <c r="B26" s="136"/>
      <c r="C26" s="132"/>
      <c r="D26" s="147"/>
      <c r="E26" s="149"/>
      <c r="F26" s="150"/>
      <c r="G26" s="131"/>
      <c r="H26" s="132"/>
      <c r="I26" s="132"/>
      <c r="J26" s="132"/>
      <c r="K26" s="133"/>
      <c r="L26" s="68"/>
      <c r="M26" s="68"/>
    </row>
    <row r="27" spans="1:13" x14ac:dyDescent="0.25">
      <c r="A27" s="134" t="s">
        <v>47</v>
      </c>
      <c r="B27" s="136" t="s">
        <v>48</v>
      </c>
      <c r="C27" s="138">
        <f>C25*C23</f>
        <v>0</v>
      </c>
      <c r="D27" s="140">
        <f>D25*D23</f>
        <v>0</v>
      </c>
      <c r="E27" s="142">
        <f>E25*E23</f>
        <v>0</v>
      </c>
      <c r="F27" s="122"/>
      <c r="G27" s="123" t="s">
        <v>48</v>
      </c>
      <c r="H27" s="125">
        <f>H25*H23</f>
        <v>0</v>
      </c>
      <c r="I27" s="127">
        <f>I25*I23</f>
        <v>0</v>
      </c>
      <c r="J27" s="127">
        <f>J25*J23</f>
        <v>0</v>
      </c>
      <c r="K27" s="129"/>
      <c r="L27" s="68"/>
      <c r="M27" s="68"/>
    </row>
    <row r="28" spans="1:13" ht="15.75" thickBot="1" x14ac:dyDescent="0.3">
      <c r="A28" s="135"/>
      <c r="B28" s="137"/>
      <c r="C28" s="139"/>
      <c r="D28" s="141"/>
      <c r="E28" s="143"/>
      <c r="F28" s="122"/>
      <c r="G28" s="124"/>
      <c r="H28" s="126"/>
      <c r="I28" s="128"/>
      <c r="J28" s="128"/>
      <c r="K28" s="129"/>
      <c r="L28" s="68"/>
      <c r="M28" s="68"/>
    </row>
    <row r="29" spans="1:13" ht="15.75" thickBot="1" x14ac:dyDescent="0.3">
      <c r="A29" s="71" t="s">
        <v>49</v>
      </c>
      <c r="B29" s="72"/>
      <c r="C29" s="73"/>
      <c r="D29" s="74"/>
      <c r="E29" s="75"/>
      <c r="F29" s="70"/>
      <c r="G29" s="76"/>
      <c r="H29" s="73"/>
      <c r="I29" s="75"/>
      <c r="J29" s="75"/>
      <c r="K29" s="77"/>
      <c r="L29" s="68"/>
      <c r="M29" s="68"/>
    </row>
    <row r="30" spans="1:13" ht="15.75" thickBot="1" x14ac:dyDescent="0.3">
      <c r="A30" s="78" t="s">
        <v>45</v>
      </c>
      <c r="B30" s="79" t="s">
        <v>28</v>
      </c>
      <c r="C30" s="79" t="s">
        <v>27</v>
      </c>
      <c r="D30" s="79" t="s">
        <v>50</v>
      </c>
      <c r="E30" s="78" t="s">
        <v>45</v>
      </c>
      <c r="F30" s="78" t="s">
        <v>28</v>
      </c>
      <c r="G30" s="78" t="s">
        <v>27</v>
      </c>
      <c r="H30" s="78" t="s">
        <v>50</v>
      </c>
      <c r="J30" s="80" t="s">
        <v>51</v>
      </c>
      <c r="K30" s="81"/>
      <c r="L30" s="81"/>
      <c r="M30" s="82"/>
    </row>
    <row r="31" spans="1:13" ht="21.75" thickBot="1" x14ac:dyDescent="0.3">
      <c r="A31" s="83" t="s">
        <v>52</v>
      </c>
      <c r="B31" s="84" t="s">
        <v>53</v>
      </c>
      <c r="C31" s="85">
        <f t="shared" ref="C31:C32" si="8">$C$23+$D$23+$E$23</f>
        <v>0</v>
      </c>
      <c r="D31" s="86">
        <f>C27+D27+E27</f>
        <v>0</v>
      </c>
      <c r="E31" s="87" t="s">
        <v>54</v>
      </c>
      <c r="F31" s="88">
        <v>0.05</v>
      </c>
      <c r="G31" s="89">
        <f>$C$23+$D$23+$E$23</f>
        <v>0</v>
      </c>
      <c r="H31" s="90">
        <f>G31*F31</f>
        <v>0</v>
      </c>
    </row>
    <row r="32" spans="1:13" ht="17.25" thickBot="1" x14ac:dyDescent="0.3">
      <c r="A32" s="91" t="s">
        <v>55</v>
      </c>
      <c r="B32" s="92" t="s">
        <v>56</v>
      </c>
      <c r="C32" s="93">
        <f t="shared" si="8"/>
        <v>0</v>
      </c>
      <c r="D32" s="94">
        <f>C32*13.21</f>
        <v>0</v>
      </c>
      <c r="E32" s="95" t="s">
        <v>57</v>
      </c>
      <c r="F32" s="96">
        <v>0.1</v>
      </c>
      <c r="G32" s="89">
        <f t="shared" ref="G32:G37" si="9">$C$23+$D$23+$E$23</f>
        <v>0</v>
      </c>
      <c r="H32" s="97">
        <f>G32*F32</f>
        <v>0</v>
      </c>
      <c r="J32" s="80" t="s">
        <v>58</v>
      </c>
      <c r="K32" s="81"/>
      <c r="L32" s="81"/>
      <c r="M32" s="81"/>
    </row>
    <row r="33" spans="1:13" ht="15.75" thickBot="1" x14ac:dyDescent="0.3">
      <c r="A33" s="83" t="s">
        <v>59</v>
      </c>
      <c r="B33" s="96">
        <v>6.63</v>
      </c>
      <c r="C33" s="85">
        <f>$C$23+$D$23+$E$23</f>
        <v>0</v>
      </c>
      <c r="D33" s="98">
        <f>C33*B33</f>
        <v>0</v>
      </c>
      <c r="E33" s="83" t="s">
        <v>60</v>
      </c>
      <c r="F33" s="96">
        <v>1.5</v>
      </c>
      <c r="G33" s="89">
        <f t="shared" si="9"/>
        <v>0</v>
      </c>
      <c r="H33" s="97">
        <f>G33*F33</f>
        <v>0</v>
      </c>
      <c r="J33" s="80" t="s">
        <v>61</v>
      </c>
      <c r="K33" s="81"/>
      <c r="L33" s="82"/>
      <c r="M33" s="82"/>
    </row>
    <row r="34" spans="1:13" ht="21.75" thickBot="1" x14ac:dyDescent="0.3">
      <c r="A34" s="83" t="s">
        <v>62</v>
      </c>
      <c r="B34" s="96">
        <v>0.17</v>
      </c>
      <c r="C34" s="85">
        <f t="shared" ref="C34:C37" si="10">$C$23+$D$23+$E$23</f>
        <v>0</v>
      </c>
      <c r="D34" s="98">
        <f>C34*B34</f>
        <v>0</v>
      </c>
      <c r="E34" s="83" t="s">
        <v>63</v>
      </c>
      <c r="F34" s="96">
        <v>0.08</v>
      </c>
      <c r="G34" s="89">
        <f t="shared" si="9"/>
        <v>0</v>
      </c>
      <c r="H34" s="97">
        <f>G34*F34</f>
        <v>0</v>
      </c>
      <c r="J34" s="99"/>
      <c r="L34" s="100"/>
      <c r="M34" s="100"/>
    </row>
    <row r="35" spans="1:13" ht="24.75" thickBot="1" x14ac:dyDescent="0.3">
      <c r="A35" s="83" t="s">
        <v>64</v>
      </c>
      <c r="B35" s="96">
        <v>12.06</v>
      </c>
      <c r="C35" s="85">
        <f>H23+I23+J23</f>
        <v>0</v>
      </c>
      <c r="D35" s="98">
        <f>H27+I27+J27</f>
        <v>0</v>
      </c>
      <c r="E35" s="83" t="s">
        <v>65</v>
      </c>
      <c r="F35" s="101" t="s">
        <v>66</v>
      </c>
      <c r="G35" s="102">
        <f>SUM(H10:H18)</f>
        <v>0</v>
      </c>
      <c r="H35" s="97">
        <f>G35*0.04</f>
        <v>0</v>
      </c>
    </row>
    <row r="36" spans="1:13" ht="20.25" customHeight="1" thickBot="1" x14ac:dyDescent="0.3">
      <c r="A36" s="83" t="s">
        <v>67</v>
      </c>
      <c r="B36" s="96">
        <v>1.8</v>
      </c>
      <c r="C36" s="85">
        <f t="shared" si="10"/>
        <v>0</v>
      </c>
      <c r="D36" s="103">
        <f>C36*B36</f>
        <v>0</v>
      </c>
      <c r="E36" s="104" t="s">
        <v>68</v>
      </c>
      <c r="F36" s="105">
        <v>0.3</v>
      </c>
      <c r="G36" s="89">
        <f t="shared" si="9"/>
        <v>0</v>
      </c>
      <c r="H36" s="97">
        <f>G36*F36</f>
        <v>0</v>
      </c>
      <c r="J36" s="106"/>
      <c r="L36" s="100"/>
      <c r="M36" s="100"/>
    </row>
    <row r="37" spans="1:13" ht="21.75" thickBot="1" x14ac:dyDescent="0.3">
      <c r="A37" s="83" t="s">
        <v>69</v>
      </c>
      <c r="B37" s="96">
        <v>0.33</v>
      </c>
      <c r="C37" s="85">
        <f t="shared" si="10"/>
        <v>0</v>
      </c>
      <c r="D37" s="103">
        <f>C37*B37</f>
        <v>0</v>
      </c>
      <c r="E37" s="107" t="s">
        <v>70</v>
      </c>
      <c r="F37" s="108">
        <v>0.15</v>
      </c>
      <c r="G37" s="89">
        <f t="shared" si="9"/>
        <v>0</v>
      </c>
      <c r="H37" s="109">
        <f>G37*F37</f>
        <v>0</v>
      </c>
      <c r="L37" s="100"/>
      <c r="M37" s="100"/>
    </row>
    <row r="38" spans="1:13" ht="15.75" thickBot="1" x14ac:dyDescent="0.3">
      <c r="A38" s="119" t="s">
        <v>71</v>
      </c>
      <c r="B38" s="120"/>
      <c r="C38" s="120"/>
      <c r="D38" s="121"/>
      <c r="E38" s="110"/>
      <c r="F38" s="111" t="s">
        <v>72</v>
      </c>
      <c r="G38" s="112"/>
      <c r="H38" s="113">
        <f>H37+H36+H35+H34+H33+H32+H31+D31+D32+D33+D34+D35+D36+D37</f>
        <v>0</v>
      </c>
    </row>
    <row r="40" spans="1:13" x14ac:dyDescent="0.25">
      <c r="B40" s="114" t="s">
        <v>73</v>
      </c>
      <c r="F40" s="115">
        <f>SUM(D36+D37+H31+H32+H33+H34+H35+H36+H37)</f>
        <v>0</v>
      </c>
    </row>
    <row r="41" spans="1:13" x14ac:dyDescent="0.25">
      <c r="B41" s="114" t="s">
        <v>74</v>
      </c>
      <c r="F41" s="116">
        <f>C27+D27+E27</f>
        <v>0</v>
      </c>
    </row>
    <row r="42" spans="1:13" x14ac:dyDescent="0.25">
      <c r="B42" s="114" t="s">
        <v>75</v>
      </c>
      <c r="F42" s="117">
        <f>SUM(D33+D34+D35)</f>
        <v>0</v>
      </c>
    </row>
    <row r="43" spans="1:13" x14ac:dyDescent="0.25">
      <c r="B43" s="114" t="s">
        <v>76</v>
      </c>
      <c r="F43" s="118">
        <f>C32*13.06</f>
        <v>0</v>
      </c>
      <c r="L43"/>
      <c r="M43"/>
    </row>
    <row r="44" spans="1:13" x14ac:dyDescent="0.25">
      <c r="L44"/>
      <c r="M44"/>
    </row>
    <row r="45" spans="1:13" x14ac:dyDescent="0.25">
      <c r="L45"/>
      <c r="M45"/>
    </row>
    <row r="46" spans="1:13" x14ac:dyDescent="0.25">
      <c r="L46"/>
      <c r="M46"/>
    </row>
    <row r="47" spans="1:13" x14ac:dyDescent="0.25">
      <c r="L47"/>
      <c r="M47"/>
    </row>
    <row r="48" spans="1:13" x14ac:dyDescent="0.25">
      <c r="L48"/>
      <c r="M48"/>
    </row>
    <row r="49" spans="12:13" x14ac:dyDescent="0.25">
      <c r="L49"/>
      <c r="M49"/>
    </row>
    <row r="50" spans="12:13" x14ac:dyDescent="0.25">
      <c r="L50"/>
      <c r="M50"/>
    </row>
    <row r="51" spans="12:13" x14ac:dyDescent="0.25">
      <c r="L51"/>
      <c r="M51"/>
    </row>
    <row r="52" spans="12:13" x14ac:dyDescent="0.25">
      <c r="L52"/>
      <c r="M52"/>
    </row>
    <row r="53" spans="12:13" x14ac:dyDescent="0.25">
      <c r="L53"/>
      <c r="M53"/>
    </row>
    <row r="54" spans="12:13" x14ac:dyDescent="0.25">
      <c r="L54"/>
      <c r="M54"/>
    </row>
    <row r="55" spans="12:13" x14ac:dyDescent="0.25">
      <c r="L55"/>
      <c r="M55"/>
    </row>
    <row r="56" spans="12:13" x14ac:dyDescent="0.25">
      <c r="L56"/>
      <c r="M56"/>
    </row>
    <row r="57" spans="12:13" x14ac:dyDescent="0.25">
      <c r="L57"/>
      <c r="M57"/>
    </row>
    <row r="58" spans="12:13" x14ac:dyDescent="0.25">
      <c r="L58"/>
      <c r="M58"/>
    </row>
    <row r="59" spans="12:13" x14ac:dyDescent="0.25">
      <c r="L59"/>
      <c r="M59"/>
    </row>
    <row r="60" spans="12:13" x14ac:dyDescent="0.25">
      <c r="L60"/>
      <c r="M60"/>
    </row>
    <row r="61" spans="12:13" x14ac:dyDescent="0.25">
      <c r="L61"/>
      <c r="M61"/>
    </row>
    <row r="62" spans="12:13" x14ac:dyDescent="0.25">
      <c r="L62"/>
      <c r="M62"/>
    </row>
  </sheetData>
  <mergeCells count="51">
    <mergeCell ref="C6:F6"/>
    <mergeCell ref="J6:K6"/>
    <mergeCell ref="A7:A9"/>
    <mergeCell ref="B7:B9"/>
    <mergeCell ref="C7:C9"/>
    <mergeCell ref="D7:D9"/>
    <mergeCell ref="E7:E9"/>
    <mergeCell ref="I7:I9"/>
    <mergeCell ref="I20:I21"/>
    <mergeCell ref="J20:J21"/>
    <mergeCell ref="K20:M20"/>
    <mergeCell ref="K21:M21"/>
    <mergeCell ref="B23:B24"/>
    <mergeCell ref="C23:C24"/>
    <mergeCell ref="D23:D24"/>
    <mergeCell ref="E23:E24"/>
    <mergeCell ref="F23:F24"/>
    <mergeCell ref="G23:G24"/>
    <mergeCell ref="B20:B21"/>
    <mergeCell ref="C20:C21"/>
    <mergeCell ref="D20:D21"/>
    <mergeCell ref="E20:E21"/>
    <mergeCell ref="G20:G21"/>
    <mergeCell ref="H20:H21"/>
    <mergeCell ref="H23:H24"/>
    <mergeCell ref="I23:I24"/>
    <mergeCell ref="J23:J24"/>
    <mergeCell ref="K23:K24"/>
    <mergeCell ref="A25:A26"/>
    <mergeCell ref="B25:B26"/>
    <mergeCell ref="C25:C26"/>
    <mergeCell ref="D25:D26"/>
    <mergeCell ref="E25:E26"/>
    <mergeCell ref="F25:F26"/>
    <mergeCell ref="J27:J28"/>
    <mergeCell ref="K27:K28"/>
    <mergeCell ref="G25:G26"/>
    <mergeCell ref="H25:H26"/>
    <mergeCell ref="I25:I26"/>
    <mergeCell ref="J25:J26"/>
    <mergeCell ref="K25:K26"/>
    <mergeCell ref="A38:D38"/>
    <mergeCell ref="F27:F28"/>
    <mergeCell ref="G27:G28"/>
    <mergeCell ref="H27:H28"/>
    <mergeCell ref="I27:I28"/>
    <mergeCell ref="A27:A28"/>
    <mergeCell ref="B27:B28"/>
    <mergeCell ref="C27:C28"/>
    <mergeCell ref="D27:D28"/>
    <mergeCell ref="E27:E28"/>
  </mergeCells>
  <pageMargins left="0.7" right="0.7" top="0.5" bottom="0.5" header="0.3" footer="0.3"/>
  <pageSetup scale="71" orientation="landscape" verticalDpi="0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r:id="rId5">
            <anchor moveWithCells="1">
              <from>
                <xdr:col>8</xdr:col>
                <xdr:colOff>361950</xdr:colOff>
                <xdr:row>33</xdr:row>
                <xdr:rowOff>161925</xdr:rowOff>
              </from>
              <to>
                <xdr:col>12</xdr:col>
                <xdr:colOff>647700</xdr:colOff>
                <xdr:row>40</xdr:row>
                <xdr:rowOff>161925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business office</dc:creator>
  <cp:lastModifiedBy>Mark Richeson</cp:lastModifiedBy>
  <cp:lastPrinted>2024-04-23T14:36:08Z</cp:lastPrinted>
  <dcterms:created xsi:type="dcterms:W3CDTF">2015-06-05T18:17:20Z</dcterms:created>
  <dcterms:modified xsi:type="dcterms:W3CDTF">2024-04-23T14:36:34Z</dcterms:modified>
</cp:coreProperties>
</file>